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06" windowWidth="12570" windowHeight="12645" activeTab="0"/>
  </bookViews>
  <sheets>
    <sheet name="aktywa" sheetId="1" r:id="rId1"/>
    <sheet name="zmiana.aktywów" sheetId="2" r:id="rId2"/>
    <sheet name="Jednostki" sheetId="3" r:id="rId3"/>
    <sheet name="zestawienie.lokat" sheetId="4" r:id="rId4"/>
  </sheets>
  <externalReferences>
    <externalReference r:id="rId7"/>
    <externalReference r:id="rId8"/>
    <externalReference r:id="rId9"/>
  </externalReferences>
  <definedNames>
    <definedName name="_xlnm.Print_Area" localSheetId="0">'aktywa'!$A$1:$D$21</definedName>
    <definedName name="_xlnm.Print_Area" localSheetId="2">'Jednostki'!$A$1:$D$17</definedName>
    <definedName name="_xlnm.Print_Area" localSheetId="3">'zestawienie.lokat'!$A$1:$D$31</definedName>
    <definedName name="_xlnm.Print_Area" localSheetId="1">'zmiana.aktywów'!$A$1:$D$25</definedName>
  </definedNames>
  <calcPr calcMode="autoNoTable" fullCalcOnLoad="1"/>
</workbook>
</file>

<file path=xl/sharedStrings.xml><?xml version="1.0" encoding="utf-8"?>
<sst xmlns="http://schemas.openxmlformats.org/spreadsheetml/2006/main" count="146" uniqueCount="89">
  <si>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</si>
  <si>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</si>
  <si>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</si>
  <si>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</si>
  <si>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</si>
  <si>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</si>
  <si>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</si>
  <si>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</si>
  <si>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</si>
  <si>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</si>
  <si>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</si>
  <si>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Aktywa netto (I-II)</t>
  </si>
  <si>
    <t>(w zł)</t>
  </si>
  <si>
    <t>Półroczne sprawozdanie ubezpieczeniowego funduszu kapitałowego</t>
  </si>
  <si>
    <t>Nazwa zakładu ubezpieczeń: POLISA-ŻYCIE S.A.</t>
  </si>
  <si>
    <t>A.</t>
  </si>
  <si>
    <t>B.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</si>
  <si>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</si>
  <si>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</si>
  <si>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</si>
  <si>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</si>
  <si>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</si>
  <si>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</si>
  <si>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opłaty za ryzyko ubezpieczeniowe oraz innych opłat potrącanych z funduszu</t>
  </si>
  <si>
    <t>Tytułem zwrotu składek ubezpieczeniowych</t>
  </si>
  <si>
    <t>5.</t>
  </si>
  <si>
    <t>6.</t>
  </si>
  <si>
    <t>7.</t>
  </si>
  <si>
    <t>8.</t>
  </si>
  <si>
    <t>Tytułem opłat za zarządzanie funduszem oraz innych opłat tytułem administrowania funduszem</t>
  </si>
  <si>
    <t>Pozostałe zmniejszenia</t>
  </si>
  <si>
    <t>9.</t>
  </si>
  <si>
    <t>C.</t>
  </si>
  <si>
    <t>10.</t>
  </si>
  <si>
    <t>11.</t>
  </si>
  <si>
    <t>12.</t>
  </si>
  <si>
    <t>Aktywa netto funduszu na koniec okresu sprawozdawczego</t>
  </si>
  <si>
    <t>Pozostałe koszty</t>
  </si>
  <si>
    <t>Pozycja</t>
  </si>
  <si>
    <t>minimalna wartość jednostki rozrachunkowej w okresie sprawozdawczym</t>
  </si>
  <si>
    <t>maksymalna wartość jednostki rozrachunkowej w okresie sprawozdawczym</t>
  </si>
  <si>
    <t>Wartość bilansowa (w zł)</t>
  </si>
  <si>
    <t>Obligacje emitowane lub poręczone przez jednostki samorządu terytorialnego lub związki jednostek samorządu terytorialnego</t>
  </si>
  <si>
    <t>Papiery wartościowe emitowane, poręczone lub gwarantowane przez Skarb Państwa lub organizacje międzynarodowe, których członkiem jest Rzeczpospolita Polska</t>
  </si>
  <si>
    <t>Pozostałe</t>
  </si>
  <si>
    <t>Inne dłużne papiery wartościowe o stałej stopie dochodu</t>
  </si>
  <si>
    <t>Akcje</t>
  </si>
  <si>
    <t>Udziały</t>
  </si>
  <si>
    <t>Jednostki uczestnictwa lub certyfikaty inwestycyjne w funduszach inwestycyjnych</t>
  </si>
  <si>
    <t>Instrumenty pochodne, o ile służą zmniejszeniu ryzyka związanego z innymi aktywami stanowiącymi pokrycie rezerw techniczno-ubezpieczeniowych</t>
  </si>
  <si>
    <t>Pożyczki</t>
  </si>
  <si>
    <t>Nieruchomości</t>
  </si>
  <si>
    <t>Depozyty bankowe</t>
  </si>
  <si>
    <t>Tytułem wypłat pozostałych świadczeń ubezpieczeniowych</t>
  </si>
  <si>
    <t>Nazwa ubezpieczeniowego funduszu kapitałowego: inwestujący w ARKA BZ WBK STABILNEGO WZROSTU FIO</t>
  </si>
  <si>
    <t>Koniec analogicznego okresu sprawozdawczego poprzedniego roku kalendarzowego</t>
  </si>
  <si>
    <t>Koniec bieżącego okresu sprawozdawczego</t>
  </si>
  <si>
    <t>Aktywa za zezwoleniem organu nadzoru, zgodnie z art. 154 ust. 9 ustawy z dnia 22 maja 2003r. o działalności ubezpieczeniowej</t>
  </si>
  <si>
    <t>Należności</t>
  </si>
  <si>
    <t>4.1.</t>
  </si>
  <si>
    <t>Z tytułu transakcji zawartych na rynku finansowym</t>
  </si>
  <si>
    <t>4.2.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</si>
  <si>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</si>
  <si>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</si>
  <si>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</si>
  <si>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</si>
  <si>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Wynik netto z działalności inwestycyjnej</t>
  </si>
  <si>
    <t>na początek okresu sprawozdawczego</t>
  </si>
  <si>
    <t>na koniec okresu sprawozdawczego</t>
  </si>
  <si>
    <t>Liczba jednostek rozrachunkowych:</t>
  </si>
  <si>
    <t>Wartość jednostki rozrachunkowej:</t>
  </si>
  <si>
    <t>Lokaty (suma 1-12)</t>
  </si>
  <si>
    <t>Pozostałe lokaty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</si>
  <si>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</si>
  <si>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</si>
  <si>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</si>
  <si>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</si>
  <si>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</si>
  <si>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</si>
  <si>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</si>
  <si>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Zobowiązania wobec ubezpieczających, ubezpieczonych, uposażonych lub uprawnionych z umów ubezpieczenia</t>
  </si>
  <si>
    <t>Udział w aktywach netto funduszu (w %)</t>
  </si>
  <si>
    <t>I. Wartość Aktywów Netto Funduszu</t>
  </si>
  <si>
    <t>II. Zmiany Wartości Aktywów Netto Funduszu</t>
  </si>
  <si>
    <t>III. Liczba i wartość jednostek rozrachunkowych</t>
  </si>
  <si>
    <t>IV. Zestawienie Aktywów Netto Funduszu</t>
  </si>
  <si>
    <t>D.</t>
  </si>
  <si>
    <t>Inne papiery wartościowe o zmiennej kwocie dochodu</t>
  </si>
  <si>
    <t>sporządzone na dzień 31.12.2011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</si>
</sst>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#,##0.0000"/>
    <numFmt numFmtId="167" formatCode="#,##0.0"/>
    <numFmt numFmtId="168" formatCode="#,##0.000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/>
    </xf>
    <xf numFmtId="10" fontId="1" fillId="0" borderId="10" xfId="52" applyNumberFormat="1" applyFont="1" applyBorder="1" applyAlignment="1" applyProtection="1">
      <alignment/>
      <protection hidden="1"/>
    </xf>
    <xf numFmtId="4" fontId="0" fillId="0" borderId="10" xfId="0" applyNumberFormat="1" applyFont="1" applyBorder="1" applyAlignment="1" applyProtection="1">
      <alignment/>
      <protection hidden="1"/>
    </xf>
    <xf numFmtId="0" fontId="0" fillId="0" borderId="10" xfId="0" applyFont="1" applyBorder="1" applyAlignment="1">
      <alignment/>
    </xf>
    <xf numFmtId="4" fontId="1" fillId="0" borderId="0" xfId="0" applyNumberFormat="1" applyFont="1" applyAlignment="1" applyProtection="1">
      <alignment/>
      <protection hidden="1"/>
    </xf>
    <xf numFmtId="168" fontId="0" fillId="0" borderId="0" xfId="0" applyNumberFormat="1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wrapText="1"/>
      <protection hidden="1"/>
    </xf>
    <xf numFmtId="0" fontId="0" fillId="0" borderId="10" xfId="0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/>
      <protection hidden="1"/>
    </xf>
    <xf numFmtId="4" fontId="0" fillId="0" borderId="0" xfId="0" applyNumberFormat="1" applyFont="1" applyAlignment="1" applyProtection="1">
      <alignment/>
      <protection hidden="1"/>
    </xf>
    <xf numFmtId="10" fontId="0" fillId="0" borderId="10" xfId="52" applyNumberFormat="1" applyFont="1" applyBorder="1" applyAlignment="1" applyProtection="1">
      <alignment/>
      <protection hidden="1"/>
    </xf>
    <xf numFmtId="166" fontId="0" fillId="0" borderId="10" xfId="0" applyNumberFormat="1" applyFont="1" applyFill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1" fillId="0" borderId="10" xfId="0" applyNumberFormat="1" applyFont="1" applyBorder="1" applyAlignment="1" applyProtection="1">
      <alignment horizontal="right"/>
      <protection hidden="1"/>
    </xf>
    <xf numFmtId="3" fontId="0" fillId="0" borderId="10" xfId="0" applyNumberFormat="1" applyFont="1" applyBorder="1" applyAlignment="1" applyProtection="1">
      <alignment/>
      <protection hidden="1"/>
    </xf>
    <xf numFmtId="3" fontId="1" fillId="0" borderId="10" xfId="0" applyNumberFormat="1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wrapText="1"/>
      <protection hidden="1"/>
    </xf>
    <xf numFmtId="0" fontId="1" fillId="0" borderId="12" xfId="0" applyFont="1" applyBorder="1" applyAlignment="1" applyProtection="1">
      <alignment wrapText="1"/>
      <protection hidden="1"/>
    </xf>
    <xf numFmtId="0" fontId="1" fillId="0" borderId="13" xfId="0" applyFont="1" applyBorder="1" applyAlignment="1" applyProtection="1">
      <alignment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IQ\SprawozdaniaIIQ\2011_2_12_LOKAT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VQ\SprawozdaniaIVQ\2011_2_12_LOKATY_201112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prawozdanie%20Funduszy%20Kapita&#322;owych\Sprawozdania2011.IVQ\Fundusze%20Zewn&#281;trzne\F_A_Stw4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5">
        <row r="9">
          <cell r="D9">
            <v>0</v>
          </cell>
        </row>
        <row r="65">
          <cell r="D65">
            <v>0</v>
          </cell>
        </row>
        <row r="93">
          <cell r="D93">
            <v>0</v>
          </cell>
        </row>
        <row r="117">
          <cell r="D117">
            <v>0</v>
          </cell>
        </row>
        <row r="133">
          <cell r="D133">
            <v>0</v>
          </cell>
        </row>
        <row r="149">
          <cell r="D149">
            <v>0</v>
          </cell>
        </row>
        <row r="153">
          <cell r="D153">
            <v>0</v>
          </cell>
        </row>
        <row r="173">
          <cell r="D173">
            <v>0</v>
          </cell>
        </row>
        <row r="189">
          <cell r="D189">
            <v>0</v>
          </cell>
        </row>
        <row r="193">
          <cell r="D193">
            <v>0</v>
          </cell>
        </row>
        <row r="201">
          <cell r="D201">
            <v>0</v>
          </cell>
        </row>
        <row r="213">
          <cell r="D213">
            <v>0</v>
          </cell>
        </row>
        <row r="225">
          <cell r="D2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ontrol"/>
      <sheetName val="LZ"/>
      <sheetName val="FK__0"/>
      <sheetName val="FK__1"/>
      <sheetName val="FK__2"/>
      <sheetName val="FK__3"/>
      <sheetName val="FK__4"/>
      <sheetName val="FK__5"/>
      <sheetName val="FK__6"/>
      <sheetName val="FK__7"/>
      <sheetName val="FK__8"/>
      <sheetName val="FK__9"/>
      <sheetName val="FK__10"/>
      <sheetName val="FK__11"/>
      <sheetName val="FK__12"/>
      <sheetName val="FK__13"/>
      <sheetName val="FK__14"/>
      <sheetName val="FK__15"/>
      <sheetName val="FK__16"/>
      <sheetName val="WIP"/>
    </sheetNames>
    <sheetDataSet>
      <sheetData sheetId="15">
        <row r="237">
          <cell r="D237">
            <v>72389.49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ne do sprawozdań"/>
      <sheetName val="Obliczenia"/>
      <sheetName val="Obliczenia2"/>
      <sheetName val="Wynik"/>
      <sheetName val="Arkusz1"/>
    </sheetNames>
    <sheetDataSet>
      <sheetData sheetId="3">
        <row r="2">
          <cell r="C2">
            <v>-9508.59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5.375" style="6" customWidth="1"/>
    <col min="2" max="2" width="47.125" style="6" customWidth="1"/>
    <col min="3" max="3" width="18.75390625" style="6" customWidth="1"/>
    <col min="4" max="4" width="17.00390625" style="6" customWidth="1"/>
    <col min="5" max="16384" width="9.125" style="6" customWidth="1"/>
  </cols>
  <sheetData>
    <row r="1" s="4" customFormat="1" ht="12.75">
      <c r="A1" s="4" t="s">
        <v>13</v>
      </c>
    </row>
    <row r="2" s="4" customFormat="1" ht="12.75">
      <c r="A2" s="16" t="s">
        <v>88</v>
      </c>
    </row>
    <row r="4" s="4" customFormat="1" ht="12.75">
      <c r="A4" s="4" t="s">
        <v>14</v>
      </c>
    </row>
    <row r="5" s="4" customFormat="1" ht="12.75">
      <c r="A5" s="4" t="s">
        <v>54</v>
      </c>
    </row>
    <row r="7" s="3" customFormat="1" ht="12.75">
      <c r="A7" s="3" t="s">
        <v>82</v>
      </c>
    </row>
    <row r="9" spans="1:4" ht="76.5">
      <c r="A9" s="36" t="s">
        <v>12</v>
      </c>
      <c r="B9" s="36"/>
      <c r="C9" s="17" t="s">
        <v>55</v>
      </c>
      <c r="D9" s="17" t="s">
        <v>56</v>
      </c>
    </row>
    <row r="10" spans="1:4" s="3" customFormat="1" ht="12.75">
      <c r="A10" s="1" t="s">
        <v>0</v>
      </c>
      <c r="B10" s="7" t="s">
        <v>7</v>
      </c>
      <c r="C10" s="31">
        <v>161837.3</v>
      </c>
      <c r="D10" s="31">
        <f>D11+D12+D14</f>
        <v>72389.49</v>
      </c>
    </row>
    <row r="11" spans="1:4" ht="12.75">
      <c r="A11" s="5" t="s">
        <v>1</v>
      </c>
      <c r="B11" s="8" t="s">
        <v>8</v>
      </c>
      <c r="C11" s="32">
        <v>161837.3</v>
      </c>
      <c r="D11" s="32">
        <f>'[2]FK__12'!$D$237</f>
        <v>72389.49</v>
      </c>
    </row>
    <row r="12" spans="1:4" ht="12.75">
      <c r="A12" s="5" t="s">
        <v>2</v>
      </c>
      <c r="B12" s="8" t="s">
        <v>9</v>
      </c>
      <c r="C12" s="32">
        <v>0</v>
      </c>
      <c r="D12" s="32">
        <f>'[1]FK__12'!$D$213</f>
        <v>0</v>
      </c>
    </row>
    <row r="13" spans="1:4" ht="38.25">
      <c r="A13" s="18" t="s">
        <v>3</v>
      </c>
      <c r="B13" s="19" t="s">
        <v>57</v>
      </c>
      <c r="C13" s="32">
        <v>0</v>
      </c>
      <c r="D13" s="32">
        <v>0</v>
      </c>
    </row>
    <row r="14" spans="1:4" ht="12.75">
      <c r="A14" s="18" t="s">
        <v>4</v>
      </c>
      <c r="B14" s="20" t="s">
        <v>58</v>
      </c>
      <c r="C14" s="32">
        <v>0</v>
      </c>
      <c r="D14" s="32">
        <f>'[1]FK__12'!$D$201</f>
        <v>0</v>
      </c>
    </row>
    <row r="15" spans="1:4" ht="12.75">
      <c r="A15" s="21" t="s">
        <v>59</v>
      </c>
      <c r="B15" s="22" t="s">
        <v>60</v>
      </c>
      <c r="C15" s="32">
        <v>0</v>
      </c>
      <c r="D15" s="32">
        <v>0</v>
      </c>
    </row>
    <row r="16" spans="1:4" ht="12.75">
      <c r="A16" s="21" t="s">
        <v>61</v>
      </c>
      <c r="B16" s="22" t="s">
        <v>44</v>
      </c>
      <c r="C16" s="32">
        <v>0</v>
      </c>
      <c r="D16" s="32">
        <v>0</v>
      </c>
    </row>
    <row r="17" spans="1:4" s="3" customFormat="1" ht="12.75">
      <c r="A17" s="1" t="s">
        <v>5</v>
      </c>
      <c r="B17" s="7" t="s">
        <v>10</v>
      </c>
      <c r="C17" s="31">
        <v>0</v>
      </c>
      <c r="D17" s="31">
        <f>'[1]FK__12'!$D$225</f>
        <v>0</v>
      </c>
    </row>
    <row r="18" spans="1:4" ht="12.75">
      <c r="A18" s="5" t="s">
        <v>1</v>
      </c>
      <c r="B18" s="27" t="s">
        <v>60</v>
      </c>
      <c r="C18" s="32">
        <v>0</v>
      </c>
      <c r="D18" s="32">
        <v>0</v>
      </c>
    </row>
    <row r="19" spans="1:4" ht="38.25">
      <c r="A19" s="5" t="s">
        <v>2</v>
      </c>
      <c r="B19" s="19" t="s">
        <v>80</v>
      </c>
      <c r="C19" s="32">
        <v>0</v>
      </c>
      <c r="D19" s="32">
        <v>0</v>
      </c>
    </row>
    <row r="20" spans="1:4" ht="12.75">
      <c r="A20" s="5" t="s">
        <v>3</v>
      </c>
      <c r="B20" s="20" t="s">
        <v>44</v>
      </c>
      <c r="C20" s="32">
        <v>0</v>
      </c>
      <c r="D20" s="32">
        <v>0</v>
      </c>
    </row>
    <row r="21" spans="1:4" s="3" customFormat="1" ht="12.75">
      <c r="A21" s="1" t="s">
        <v>6</v>
      </c>
      <c r="B21" s="7" t="s">
        <v>11</v>
      </c>
      <c r="C21" s="31">
        <v>161837.3</v>
      </c>
      <c r="D21" s="31">
        <f>D10-D17</f>
        <v>72389.49</v>
      </c>
    </row>
  </sheetData>
  <sheetProtection password="D2E3" sheet="1"/>
  <mergeCells count="1"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view="pageBreakPreview" zoomScaleSheetLayoutView="100" zoomScalePageLayoutView="0" workbookViewId="0" topLeftCell="A1">
      <selection activeCell="G19" sqref="G19"/>
    </sheetView>
  </sheetViews>
  <sheetFormatPr defaultColWidth="9.00390625" defaultRowHeight="12.75"/>
  <cols>
    <col min="1" max="1" width="5.375" style="6" customWidth="1"/>
    <col min="2" max="2" width="54.875" style="6" customWidth="1"/>
    <col min="3" max="3" width="17.875" style="6" customWidth="1"/>
    <col min="4" max="4" width="14.25390625" style="6" customWidth="1"/>
    <col min="5" max="5" width="9.75390625" style="6" bestFit="1" customWidth="1"/>
    <col min="6" max="16384" width="9.125" style="6" customWidth="1"/>
  </cols>
  <sheetData>
    <row r="1" ht="12.75">
      <c r="A1" s="6" t="s">
        <v>13</v>
      </c>
    </row>
    <row r="2" ht="12.75">
      <c r="A2" s="16" t="s">
        <v>88</v>
      </c>
    </row>
    <row r="4" ht="12.75">
      <c r="A4" s="6" t="s">
        <v>14</v>
      </c>
    </row>
    <row r="5" ht="12.75">
      <c r="A5" s="6" t="s">
        <v>54</v>
      </c>
    </row>
    <row r="7" s="3" customFormat="1" ht="12.75">
      <c r="A7" s="3" t="s">
        <v>83</v>
      </c>
    </row>
    <row r="9" spans="1:4" ht="51">
      <c r="A9" s="36" t="s">
        <v>12</v>
      </c>
      <c r="B9" s="36"/>
      <c r="C9" s="23" t="s">
        <v>62</v>
      </c>
      <c r="D9" s="23" t="s">
        <v>63</v>
      </c>
    </row>
    <row r="10" spans="1:4" ht="25.5">
      <c r="A10" s="1" t="s">
        <v>15</v>
      </c>
      <c r="B10" s="2" t="s">
        <v>64</v>
      </c>
      <c r="C10" s="31">
        <v>139062.06850000002</v>
      </c>
      <c r="D10" s="35">
        <v>161837.29850000003</v>
      </c>
    </row>
    <row r="11" spans="1:5" ht="12.75">
      <c r="A11" s="1" t="s">
        <v>16</v>
      </c>
      <c r="B11" s="7" t="s">
        <v>17</v>
      </c>
      <c r="C11" s="31">
        <v>9162.720000000001</v>
      </c>
      <c r="D11" s="31">
        <f>D12-D16</f>
        <v>-79939.22</v>
      </c>
      <c r="E11" s="28"/>
    </row>
    <row r="12" spans="1:4" s="3" customFormat="1" ht="12.75">
      <c r="A12" s="1" t="s">
        <v>0</v>
      </c>
      <c r="B12" s="7" t="s">
        <v>18</v>
      </c>
      <c r="C12" s="31">
        <v>20689.68</v>
      </c>
      <c r="D12" s="31">
        <f>SUM(D13:D15)</f>
        <v>23303.04</v>
      </c>
    </row>
    <row r="13" spans="1:6" ht="12.75">
      <c r="A13" s="5" t="s">
        <v>1</v>
      </c>
      <c r="B13" s="8" t="s">
        <v>19</v>
      </c>
      <c r="C13" s="32">
        <v>17108.850000000002</v>
      </c>
      <c r="D13" s="32">
        <f>23735.22-522.4</f>
        <v>23212.82</v>
      </c>
      <c r="F13" s="16"/>
    </row>
    <row r="14" spans="1:4" ht="12.75">
      <c r="A14" s="5" t="s">
        <v>2</v>
      </c>
      <c r="B14" s="20" t="s">
        <v>65</v>
      </c>
      <c r="C14" s="32">
        <v>0</v>
      </c>
      <c r="D14" s="32">
        <v>0</v>
      </c>
    </row>
    <row r="15" spans="1:4" ht="12.75">
      <c r="A15" s="5" t="s">
        <v>3</v>
      </c>
      <c r="B15" s="8" t="s">
        <v>20</v>
      </c>
      <c r="C15" s="32">
        <v>3580.83</v>
      </c>
      <c r="D15" s="32">
        <v>90.22</v>
      </c>
    </row>
    <row r="16" spans="1:4" s="3" customFormat="1" ht="12.75">
      <c r="A16" s="1" t="s">
        <v>5</v>
      </c>
      <c r="B16" s="7" t="s">
        <v>21</v>
      </c>
      <c r="C16" s="31">
        <v>11526.96</v>
      </c>
      <c r="D16" s="31">
        <f>SUM(D17:D23)</f>
        <v>103242.26</v>
      </c>
    </row>
    <row r="17" spans="1:6" ht="12.75">
      <c r="A17" s="5" t="s">
        <v>1</v>
      </c>
      <c r="B17" s="9" t="s">
        <v>22</v>
      </c>
      <c r="C17" s="32">
        <v>8998.46</v>
      </c>
      <c r="D17" s="32">
        <v>102194.31</v>
      </c>
      <c r="F17" s="16"/>
    </row>
    <row r="18" spans="1:4" ht="12.75">
      <c r="A18" s="5" t="s">
        <v>2</v>
      </c>
      <c r="B18" s="9" t="s">
        <v>53</v>
      </c>
      <c r="C18" s="32">
        <v>0</v>
      </c>
      <c r="D18" s="32">
        <v>0</v>
      </c>
    </row>
    <row r="19" spans="1:4" ht="25.5">
      <c r="A19" s="5" t="s">
        <v>3</v>
      </c>
      <c r="B19" s="9" t="s">
        <v>23</v>
      </c>
      <c r="C19" s="32">
        <v>0</v>
      </c>
      <c r="D19" s="32">
        <v>0</v>
      </c>
    </row>
    <row r="20" spans="1:4" ht="12.75">
      <c r="A20" s="5" t="s">
        <v>4</v>
      </c>
      <c r="B20" s="9" t="s">
        <v>24</v>
      </c>
      <c r="C20" s="32">
        <v>0</v>
      </c>
      <c r="D20" s="32">
        <v>0</v>
      </c>
    </row>
    <row r="21" spans="1:6" ht="25.5">
      <c r="A21" s="5" t="s">
        <v>25</v>
      </c>
      <c r="B21" s="9" t="s">
        <v>29</v>
      </c>
      <c r="C21" s="32">
        <v>2486.02</v>
      </c>
      <c r="D21" s="32">
        <v>900.72</v>
      </c>
      <c r="F21" s="16"/>
    </row>
    <row r="22" spans="1:4" ht="12.75">
      <c r="A22" s="5" t="s">
        <v>26</v>
      </c>
      <c r="B22" s="19" t="s">
        <v>37</v>
      </c>
      <c r="C22" s="32">
        <v>0</v>
      </c>
      <c r="D22" s="32">
        <v>0</v>
      </c>
    </row>
    <row r="23" spans="1:6" ht="12.75">
      <c r="A23" s="5" t="s">
        <v>27</v>
      </c>
      <c r="B23" s="9" t="s">
        <v>30</v>
      </c>
      <c r="C23" s="32">
        <v>0</v>
      </c>
      <c r="D23" s="32">
        <f>90.22+0.76+56.25</f>
        <v>147.23000000000002</v>
      </c>
      <c r="F23" s="16"/>
    </row>
    <row r="24" spans="1:4" s="3" customFormat="1" ht="12.75">
      <c r="A24" s="1" t="s">
        <v>32</v>
      </c>
      <c r="B24" s="2" t="s">
        <v>66</v>
      </c>
      <c r="C24" s="31">
        <v>13612.51</v>
      </c>
      <c r="D24" s="31">
        <f>'[3]Wynik'!$C$2</f>
        <v>-9508.59</v>
      </c>
    </row>
    <row r="25" spans="1:6" s="3" customFormat="1" ht="12.75">
      <c r="A25" s="1" t="s">
        <v>86</v>
      </c>
      <c r="B25" s="7" t="s">
        <v>36</v>
      </c>
      <c r="C25" s="35">
        <v>161837.29850000003</v>
      </c>
      <c r="D25" s="31">
        <f>D10+D11+D24</f>
        <v>72389.48850000004</v>
      </c>
      <c r="F25" s="14"/>
    </row>
    <row r="26" ht="12.75">
      <c r="D26" s="15"/>
    </row>
    <row r="28" ht="12.75">
      <c r="D28" s="15"/>
    </row>
  </sheetData>
  <sheetProtection password="D2E3" sheet="1"/>
  <mergeCells count="1">
    <mergeCell ref="A9:B9"/>
  </mergeCells>
  <printOptions/>
  <pageMargins left="0.75" right="0.47" top="0.79" bottom="1" header="0.33" footer="0.5"/>
  <pageSetup fitToHeight="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5.375" style="6" customWidth="1"/>
    <col min="2" max="2" width="54.875" style="6" customWidth="1"/>
    <col min="3" max="3" width="17.125" style="6" customWidth="1"/>
    <col min="4" max="4" width="14.25390625" style="6" customWidth="1"/>
    <col min="5" max="16384" width="9.125" style="6" customWidth="1"/>
  </cols>
  <sheetData>
    <row r="1" ht="12.75">
      <c r="A1" s="6" t="s">
        <v>13</v>
      </c>
    </row>
    <row r="2" ht="12.75">
      <c r="A2" s="16" t="s">
        <v>88</v>
      </c>
    </row>
    <row r="4" ht="12.75">
      <c r="A4" s="6" t="s">
        <v>14</v>
      </c>
    </row>
    <row r="5" ht="12.75">
      <c r="A5" s="6" t="s">
        <v>54</v>
      </c>
    </row>
    <row r="7" s="3" customFormat="1" ht="12.75">
      <c r="A7" s="3" t="s">
        <v>84</v>
      </c>
    </row>
    <row r="9" spans="1:4" ht="51">
      <c r="A9" s="36" t="s">
        <v>38</v>
      </c>
      <c r="B9" s="36"/>
      <c r="C9" s="23" t="s">
        <v>62</v>
      </c>
      <c r="D9" s="23" t="s">
        <v>63</v>
      </c>
    </row>
    <row r="10" spans="1:4" s="3" customFormat="1" ht="12.75">
      <c r="A10" s="1" t="s">
        <v>1</v>
      </c>
      <c r="B10" s="37" t="s">
        <v>69</v>
      </c>
      <c r="C10" s="38"/>
      <c r="D10" s="39"/>
    </row>
    <row r="11" spans="1:4" ht="12.75">
      <c r="A11" s="18" t="s">
        <v>1</v>
      </c>
      <c r="B11" s="19" t="s">
        <v>67</v>
      </c>
      <c r="C11" s="30">
        <v>5529.306958250498</v>
      </c>
      <c r="D11" s="30">
        <v>5884.992727272727</v>
      </c>
    </row>
    <row r="12" spans="1:4" ht="12.75">
      <c r="A12" s="18" t="s">
        <v>2</v>
      </c>
      <c r="B12" s="19" t="s">
        <v>68</v>
      </c>
      <c r="C12" s="30">
        <v>5884.992727272727</v>
      </c>
      <c r="D12" s="30">
        <v>2949.8570000000036</v>
      </c>
    </row>
    <row r="13" spans="1:4" s="3" customFormat="1" ht="12.75">
      <c r="A13" s="1" t="s">
        <v>2</v>
      </c>
      <c r="B13" s="37" t="s">
        <v>70</v>
      </c>
      <c r="C13" s="38"/>
      <c r="D13" s="39"/>
    </row>
    <row r="14" spans="1:4" ht="12.75">
      <c r="A14" s="18" t="s">
        <v>1</v>
      </c>
      <c r="B14" s="19" t="s">
        <v>67</v>
      </c>
      <c r="C14" s="12">
        <v>25.15</v>
      </c>
      <c r="D14" s="13">
        <v>27.5</v>
      </c>
    </row>
    <row r="15" spans="1:4" ht="25.5">
      <c r="A15" s="18" t="s">
        <v>2</v>
      </c>
      <c r="B15" s="9" t="s">
        <v>39</v>
      </c>
      <c r="C15" s="12">
        <v>25</v>
      </c>
      <c r="D15" s="12">
        <v>24.41</v>
      </c>
    </row>
    <row r="16" spans="1:4" ht="25.5">
      <c r="A16" s="18" t="s">
        <v>3</v>
      </c>
      <c r="B16" s="9" t="s">
        <v>40</v>
      </c>
      <c r="C16" s="12">
        <v>27.65</v>
      </c>
      <c r="D16" s="13">
        <v>27.58</v>
      </c>
    </row>
    <row r="17" spans="1:4" ht="12.75">
      <c r="A17" s="18" t="s">
        <v>4</v>
      </c>
      <c r="B17" s="19" t="s">
        <v>68</v>
      </c>
      <c r="C17" s="12">
        <v>27.5</v>
      </c>
      <c r="D17" s="12">
        <v>24.54</v>
      </c>
    </row>
  </sheetData>
  <sheetProtection password="D2E3" sheet="1"/>
  <mergeCells count="3">
    <mergeCell ref="A9:B9"/>
    <mergeCell ref="B10:D10"/>
    <mergeCell ref="B13:D13"/>
  </mergeCells>
  <printOptions/>
  <pageMargins left="0.75" right="0.61" top="1" bottom="1" header="0.5" footer="0.5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5.375" style="6" customWidth="1"/>
    <col min="2" max="2" width="59.75390625" style="6" customWidth="1"/>
    <col min="3" max="3" width="15.00390625" style="6" customWidth="1"/>
    <col min="4" max="4" width="14.25390625" style="6" customWidth="1"/>
    <col min="5" max="16384" width="9.125" style="6" customWidth="1"/>
  </cols>
  <sheetData>
    <row r="1" ht="12.75">
      <c r="A1" s="6" t="s">
        <v>13</v>
      </c>
    </row>
    <row r="2" ht="12.75">
      <c r="A2" s="16" t="s">
        <v>88</v>
      </c>
    </row>
    <row r="4" ht="12.75">
      <c r="A4" s="6" t="s">
        <v>14</v>
      </c>
    </row>
    <row r="5" ht="12.75">
      <c r="A5" s="6" t="s">
        <v>54</v>
      </c>
    </row>
    <row r="7" s="3" customFormat="1" ht="12.75">
      <c r="A7" s="3" t="s">
        <v>85</v>
      </c>
    </row>
    <row r="9" spans="1:4" ht="38.25">
      <c r="A9" s="40" t="s">
        <v>8</v>
      </c>
      <c r="B9" s="41"/>
      <c r="C9" s="10" t="s">
        <v>41</v>
      </c>
      <c r="D9" s="17" t="s">
        <v>81</v>
      </c>
    </row>
    <row r="10" spans="1:4" ht="12.75">
      <c r="A10" s="36">
        <v>1</v>
      </c>
      <c r="B10" s="36"/>
      <c r="C10" s="5">
        <v>2</v>
      </c>
      <c r="D10" s="5">
        <v>3</v>
      </c>
    </row>
    <row r="11" spans="1:4" ht="12.75">
      <c r="A11" s="18" t="s">
        <v>0</v>
      </c>
      <c r="B11" s="24" t="s">
        <v>71</v>
      </c>
      <c r="C11" s="33">
        <f>SUM(C12:C23)</f>
        <v>72389.49</v>
      </c>
      <c r="D11" s="5"/>
    </row>
    <row r="12" spans="1:4" s="3" customFormat="1" ht="40.5" customHeight="1">
      <c r="A12" s="25" t="s">
        <v>1</v>
      </c>
      <c r="B12" s="26" t="s">
        <v>43</v>
      </c>
      <c r="C12" s="34">
        <f>'[1]FK__12'!$D$133</f>
        <v>0</v>
      </c>
      <c r="D12" s="29">
        <f>C12/$C$11</f>
        <v>0</v>
      </c>
    </row>
    <row r="13" spans="1:4" s="3" customFormat="1" ht="28.5" customHeight="1">
      <c r="A13" s="25" t="s">
        <v>2</v>
      </c>
      <c r="B13" s="26" t="s">
        <v>42</v>
      </c>
      <c r="C13" s="34">
        <f>'[1]FK__12'!$D$149</f>
        <v>0</v>
      </c>
      <c r="D13" s="29">
        <f aca="true" t="shared" si="0" ref="D13:D31">C13/$C$11</f>
        <v>0</v>
      </c>
    </row>
    <row r="14" spans="1:4" s="3" customFormat="1" ht="12.75">
      <c r="A14" s="25" t="s">
        <v>3</v>
      </c>
      <c r="B14" s="26" t="s">
        <v>45</v>
      </c>
      <c r="C14" s="34">
        <f>'[1]FK__12'!$D$153</f>
        <v>0</v>
      </c>
      <c r="D14" s="29">
        <f t="shared" si="0"/>
        <v>0</v>
      </c>
    </row>
    <row r="15" spans="1:4" s="3" customFormat="1" ht="12.75">
      <c r="A15" s="25" t="s">
        <v>4</v>
      </c>
      <c r="B15" s="26" t="s">
        <v>46</v>
      </c>
      <c r="C15" s="34">
        <f>'[1]FK__12'!$D$65</f>
        <v>0</v>
      </c>
      <c r="D15" s="29">
        <f t="shared" si="0"/>
        <v>0</v>
      </c>
    </row>
    <row r="16" spans="1:4" s="3" customFormat="1" ht="12.75">
      <c r="A16" s="25" t="s">
        <v>25</v>
      </c>
      <c r="B16" s="26" t="s">
        <v>47</v>
      </c>
      <c r="C16" s="34">
        <f>'[1]FK__12'!$D$65</f>
        <v>0</v>
      </c>
      <c r="D16" s="29">
        <f t="shared" si="0"/>
        <v>0</v>
      </c>
    </row>
    <row r="17" spans="1:4" s="3" customFormat="1" ht="25.5">
      <c r="A17" s="25" t="s">
        <v>26</v>
      </c>
      <c r="B17" s="26" t="s">
        <v>48</v>
      </c>
      <c r="C17" s="34">
        <v>72389.49</v>
      </c>
      <c r="D17" s="29">
        <f t="shared" si="0"/>
        <v>1</v>
      </c>
    </row>
    <row r="18" spans="1:4" s="3" customFormat="1" ht="38.25">
      <c r="A18" s="25" t="s">
        <v>27</v>
      </c>
      <c r="B18" s="26" t="s">
        <v>49</v>
      </c>
      <c r="C18" s="34">
        <f>'[1]FK__12'!$D$93</f>
        <v>0</v>
      </c>
      <c r="D18" s="29">
        <f t="shared" si="0"/>
        <v>0</v>
      </c>
    </row>
    <row r="19" spans="1:4" s="3" customFormat="1" ht="12.75">
      <c r="A19" s="25" t="s">
        <v>28</v>
      </c>
      <c r="B19" s="19" t="s">
        <v>87</v>
      </c>
      <c r="C19" s="34">
        <f>'[1]FK__12'!$D$117</f>
        <v>0</v>
      </c>
      <c r="D19" s="29">
        <f t="shared" si="0"/>
        <v>0</v>
      </c>
    </row>
    <row r="20" spans="1:4" s="3" customFormat="1" ht="12.75">
      <c r="A20" s="25" t="s">
        <v>31</v>
      </c>
      <c r="B20" s="26" t="s">
        <v>50</v>
      </c>
      <c r="C20" s="34">
        <f>'[1]FK__12'!$D$173</f>
        <v>0</v>
      </c>
      <c r="D20" s="29">
        <f t="shared" si="0"/>
        <v>0</v>
      </c>
    </row>
    <row r="21" spans="1:4" s="3" customFormat="1" ht="12.75">
      <c r="A21" s="25" t="s">
        <v>33</v>
      </c>
      <c r="B21" s="26" t="s">
        <v>51</v>
      </c>
      <c r="C21" s="34">
        <f>'[1]FK__12'!$D$9</f>
        <v>0</v>
      </c>
      <c r="D21" s="29">
        <f t="shared" si="0"/>
        <v>0</v>
      </c>
    </row>
    <row r="22" spans="1:4" s="3" customFormat="1" ht="12.75">
      <c r="A22" s="25" t="s">
        <v>34</v>
      </c>
      <c r="B22" s="26" t="s">
        <v>52</v>
      </c>
      <c r="C22" s="34">
        <f>'[1]FK__12'!$D$189</f>
        <v>0</v>
      </c>
      <c r="D22" s="29">
        <f t="shared" si="0"/>
        <v>0</v>
      </c>
    </row>
    <row r="23" spans="1:4" s="3" customFormat="1" ht="12.75">
      <c r="A23" s="18" t="s">
        <v>35</v>
      </c>
      <c r="B23" s="26" t="s">
        <v>72</v>
      </c>
      <c r="C23" s="34">
        <f>'[1]FK__12'!$D$193</f>
        <v>0</v>
      </c>
      <c r="D23" s="29">
        <f t="shared" si="0"/>
        <v>0</v>
      </c>
    </row>
    <row r="24" spans="1:4" s="3" customFormat="1" ht="38.25">
      <c r="A24" s="1" t="s">
        <v>5</v>
      </c>
      <c r="B24" s="2" t="s">
        <v>57</v>
      </c>
      <c r="C24" s="31">
        <v>0</v>
      </c>
      <c r="D24" s="11">
        <f t="shared" si="0"/>
        <v>0</v>
      </c>
    </row>
    <row r="25" spans="1:4" s="3" customFormat="1" ht="12.75">
      <c r="A25" s="1" t="s">
        <v>6</v>
      </c>
      <c r="B25" s="2" t="s">
        <v>9</v>
      </c>
      <c r="C25" s="31">
        <f>'[1]FK__12'!$D$213</f>
        <v>0</v>
      </c>
      <c r="D25" s="11">
        <f t="shared" si="0"/>
        <v>0</v>
      </c>
    </row>
    <row r="26" spans="1:4" s="3" customFormat="1" ht="12.75">
      <c r="A26" s="1" t="s">
        <v>73</v>
      </c>
      <c r="B26" s="2" t="s">
        <v>58</v>
      </c>
      <c r="C26" s="31">
        <f>'[1]FK__12'!$D$201</f>
        <v>0</v>
      </c>
      <c r="D26" s="11">
        <f t="shared" si="0"/>
        <v>0</v>
      </c>
    </row>
    <row r="27" spans="1:4" s="3" customFormat="1" ht="12.75">
      <c r="A27" s="1" t="s">
        <v>74</v>
      </c>
      <c r="B27" s="2" t="s">
        <v>10</v>
      </c>
      <c r="C27" s="31">
        <f>'[1]FK__12'!$D$225</f>
        <v>0</v>
      </c>
      <c r="D27" s="11">
        <f t="shared" si="0"/>
        <v>0</v>
      </c>
    </row>
    <row r="28" spans="1:4" s="3" customFormat="1" ht="12.75">
      <c r="A28" s="1" t="s">
        <v>75</v>
      </c>
      <c r="B28" s="2" t="s">
        <v>76</v>
      </c>
      <c r="C28" s="31">
        <f>C11</f>
        <v>72389.49</v>
      </c>
      <c r="D28" s="11">
        <f t="shared" si="0"/>
        <v>1</v>
      </c>
    </row>
    <row r="29" spans="1:4" ht="12.75">
      <c r="A29" s="18" t="s">
        <v>1</v>
      </c>
      <c r="B29" s="19" t="s">
        <v>77</v>
      </c>
      <c r="C29" s="32">
        <f>C11</f>
        <v>72389.49</v>
      </c>
      <c r="D29" s="29">
        <f t="shared" si="0"/>
        <v>1</v>
      </c>
    </row>
    <row r="30" spans="1:4" ht="12.75" customHeight="1">
      <c r="A30" s="18" t="s">
        <v>2</v>
      </c>
      <c r="B30" s="19" t="s">
        <v>78</v>
      </c>
      <c r="C30" s="32">
        <v>0</v>
      </c>
      <c r="D30" s="29">
        <f t="shared" si="0"/>
        <v>0</v>
      </c>
    </row>
    <row r="31" spans="1:4" ht="12.75">
      <c r="A31" s="18" t="s">
        <v>3</v>
      </c>
      <c r="B31" s="19" t="s">
        <v>79</v>
      </c>
      <c r="C31" s="32">
        <v>0</v>
      </c>
      <c r="D31" s="29">
        <f t="shared" si="0"/>
        <v>0</v>
      </c>
    </row>
  </sheetData>
  <sheetProtection password="D2E3" sheet="1"/>
  <mergeCells count="2">
    <mergeCell ref="A10:B10"/>
    <mergeCell ref="A9:B9"/>
  </mergeCells>
  <printOptions/>
  <pageMargins left="0.75" right="0.75" top="0.41" bottom="0.36" header="0.2" footer="0.17"/>
  <pageSetup fitToWidth="0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Polisa-Życie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ZdanowskiM</dc:creator>
  <cp:keywords/>
  <dc:description/>
  <cp:lastModifiedBy>Windows User</cp:lastModifiedBy>
  <cp:lastPrinted>2012-02-16T11:49:43Z</cp:lastPrinted>
  <dcterms:created xsi:type="dcterms:W3CDTF">2004-07-12T07:41:28Z</dcterms:created>
  <dcterms:modified xsi:type="dcterms:W3CDTF">2014-05-11T13:06:06Z</dcterms:modified>
  <cp:category/>
  <cp:version/>
  <cp:contentType/>
  <cp:contentStatus/>
</cp:coreProperties>
</file>