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570" windowHeight="13335" tabRatio="661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<sst xmlns="http://schemas.openxmlformats.org/spreadsheetml/2006/main" count="147" uniqueCount="90">
  <si>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</si>
  <si>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</si>
  <si>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</si>
  <si>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</si>
  <si>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</si>
  <si>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</si>
  <si>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</si>
  <si>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</si>
  <si>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</si>
  <si>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</si>
  <si>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</si>
  <si>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</si>
  <si>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</si>
  <si>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</si>
  <si>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</si>
  <si>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</si>
  <si>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</si>
  <si>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</si>
  <si>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</si>
  <si>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</si>
  <si>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</si>
  <si>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</si>
  <si>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</si>
  <si>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</si>
  <si>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</si>
  <si>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</si>
  <si>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</si>
  <si>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</si>
  <si>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</si>
  <si>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</si>
  <si>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</si>
  <si>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</si>
  <si>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</si>
  <si>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</si>
  <si>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</si>
  <si>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</si>
  <si>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</si>
  <si>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</si>
  <si>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</si>
  <si>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</si>
  <si>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</si>
  <si>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</si>
  <si>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</si>
  <si>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</si>
  <si>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</si>
  <si>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</si>
  <si>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</si>
  <si>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</si>
  <si>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</si>
  <si>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</si>
  <si>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</si>
  <si>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</si>
  <si>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</si>
  <si>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</si>
  <si>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</si>
  <si>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</si>
  <si>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</si>
  <si>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</si>
  <si>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</si>
  <si>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</si>
  <si>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</si>
  <si>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</si>
  <si>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Aktywa netto funduszu na początek okresu sprawozdawczego</t>
  </si>
  <si>
    <t>Pozostałe przychody</t>
  </si>
  <si>
    <t xml:space="preserve">Wynik netto z działalności inwestycyjnej </t>
  </si>
  <si>
    <t xml:space="preserve"> </t>
  </si>
  <si>
    <t>Analogiczny okres sprawozdawczy poprzedniego roku kalendarzowego</t>
  </si>
  <si>
    <t>Bieżący okres sprawozdawczy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</si>
  <si>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</si>
  <si>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</si>
  <si>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</si>
  <si>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</si>
  <si>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</si>
  <si>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</si>
  <si>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</si>
  <si>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</si>
  <si>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</si>
  <si>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</si>
  <si>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</si>
  <si>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</si>
  <si>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</si>
  <si>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</si>
  <si>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</si>
  <si>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</si>
  <si>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</si>
  <si>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</si>
  <si>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</si>
  <si>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D.</t>
  </si>
  <si>
    <t>sporządzone na dzień 30.06.2016</t>
  </si>
  <si>
    <t xml:space="preserve">Nazwa ubezpieczeniowego funduszu kapitałowego: UFK POLISA-ŻYCIE inwestujący w ARKA BZ WBK ZRÓWNOWAŻONY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</si>
</sst>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6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.375" style="7" customWidth="1"/>
    <col min="2" max="2" width="62.625" style="7" customWidth="1"/>
    <col min="3" max="3" width="19.875" style="36" customWidth="1"/>
    <col min="4" max="4" width="15.875" style="36" customWidth="1"/>
    <col min="5" max="16384" width="9.125" style="7" customWidth="1"/>
  </cols>
  <sheetData>
    <row r="1" spans="1:4" s="5" customFormat="1" ht="12.75">
      <c r="A1" s="5" t="s">
        <v>13</v>
      </c>
      <c r="C1" s="33"/>
      <c r="D1" s="33"/>
    </row>
    <row r="2" spans="1:4" s="5" customFormat="1" ht="12.75">
      <c r="A2" s="18" t="s">
        <v>88</v>
      </c>
      <c r="C2" s="33"/>
      <c r="D2" s="33"/>
    </row>
    <row r="4" spans="1:4" s="5" customFormat="1" ht="12.75">
      <c r="A4" s="5" t="s">
        <v>14</v>
      </c>
      <c r="C4" s="33"/>
      <c r="D4" s="33"/>
    </row>
    <row r="5" spans="1:4" s="5" customFormat="1" ht="12.75">
      <c r="A5" s="30" t="s">
        <v>89</v>
      </c>
      <c r="C5" s="33"/>
      <c r="D5" s="33"/>
    </row>
    <row r="7" spans="1:4" s="3" customFormat="1" ht="12.75">
      <c r="A7" s="3" t="s">
        <v>82</v>
      </c>
      <c r="C7" s="34"/>
      <c r="D7" s="34"/>
    </row>
    <row r="9" spans="1:4" ht="63.75">
      <c r="A9" s="46" t="s">
        <v>12</v>
      </c>
      <c r="B9" s="46"/>
      <c r="C9" s="35" t="s">
        <v>54</v>
      </c>
      <c r="D9" s="35" t="s">
        <v>55</v>
      </c>
    </row>
    <row r="10" spans="1:4" s="3" customFormat="1" ht="12.75">
      <c r="A10" s="1" t="s">
        <v>0</v>
      </c>
      <c r="B10" s="8" t="s">
        <v>7</v>
      </c>
      <c r="C10" s="4">
        <v>72664.94</v>
      </c>
      <c r="D10" s="4">
        <f>D11+D12+D13+D14</f>
        <v>51690.67</v>
      </c>
    </row>
    <row r="11" spans="1:4" ht="12.75">
      <c r="A11" s="6" t="s">
        <v>1</v>
      </c>
      <c r="B11" s="9" t="s">
        <v>8</v>
      </c>
      <c r="C11" s="10">
        <v>72664.94</v>
      </c>
      <c r="D11" s="10">
        <v>51690.67</v>
      </c>
    </row>
    <row r="12" spans="1:4" ht="12.75">
      <c r="A12" s="6" t="s">
        <v>2</v>
      </c>
      <c r="B12" s="9" t="s">
        <v>9</v>
      </c>
      <c r="C12" s="10">
        <v>0</v>
      </c>
      <c r="D12" s="10">
        <f>'[1]FK__13'!$D$213</f>
        <v>0</v>
      </c>
    </row>
    <row r="13" spans="1:6" ht="38.25">
      <c r="A13" s="19" t="s">
        <v>3</v>
      </c>
      <c r="B13" s="20" t="s">
        <v>56</v>
      </c>
      <c r="C13" s="10">
        <v>0</v>
      </c>
      <c r="D13" s="10">
        <v>0</v>
      </c>
      <c r="F13" s="18" t="s">
        <v>65</v>
      </c>
    </row>
    <row r="14" spans="1:4" ht="12.75">
      <c r="A14" s="19" t="s">
        <v>4</v>
      </c>
      <c r="B14" s="21" t="s">
        <v>57</v>
      </c>
      <c r="C14" s="10">
        <v>0</v>
      </c>
      <c r="D14" s="10">
        <f>'[1]FK__13'!$D$201</f>
        <v>0</v>
      </c>
    </row>
    <row r="15" spans="1:4" ht="12.75">
      <c r="A15" s="22" t="s">
        <v>58</v>
      </c>
      <c r="B15" s="23" t="s">
        <v>59</v>
      </c>
      <c r="C15" s="10">
        <v>0</v>
      </c>
      <c r="D15" s="10">
        <v>0</v>
      </c>
    </row>
    <row r="16" spans="1:4" ht="12.75">
      <c r="A16" s="22" t="s">
        <v>60</v>
      </c>
      <c r="B16" s="23" t="s">
        <v>44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4">
        <v>0</v>
      </c>
      <c r="D17" s="4">
        <f>'[1]FK__13'!$D$225</f>
        <v>0</v>
      </c>
    </row>
    <row r="18" spans="1:4" ht="12.75">
      <c r="A18" s="6" t="s">
        <v>1</v>
      </c>
      <c r="B18" s="24" t="s">
        <v>59</v>
      </c>
      <c r="C18" s="10">
        <v>0</v>
      </c>
      <c r="D18" s="10">
        <v>0</v>
      </c>
    </row>
    <row r="19" spans="1:4" ht="38.25">
      <c r="A19" s="6" t="s">
        <v>2</v>
      </c>
      <c r="B19" s="20" t="s">
        <v>61</v>
      </c>
      <c r="C19" s="10">
        <v>0</v>
      </c>
      <c r="D19" s="10">
        <v>0</v>
      </c>
    </row>
    <row r="20" spans="1:4" ht="12.75">
      <c r="A20" s="6" t="s">
        <v>3</v>
      </c>
      <c r="B20" s="21" t="s">
        <v>44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4">
        <v>72664.94</v>
      </c>
      <c r="D21" s="4">
        <f>D10-D17</f>
        <v>51690.67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">
      <selection activeCell="D25" sqref="A1:D25"/>
    </sheetView>
  </sheetViews>
  <sheetFormatPr defaultColWidth="9.00390625" defaultRowHeight="12.75"/>
  <cols>
    <col min="1" max="1" width="5.375" style="7" customWidth="1"/>
    <col min="2" max="2" width="63.25390625" style="7" customWidth="1"/>
    <col min="3" max="3" width="18.375" style="36" customWidth="1"/>
    <col min="4" max="4" width="16.25390625" style="38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pans="1:4" s="3" customFormat="1" ht="12.75">
      <c r="A7" s="3" t="s">
        <v>83</v>
      </c>
      <c r="C7" s="34"/>
      <c r="D7" s="39"/>
    </row>
    <row r="9" spans="1:4" ht="51">
      <c r="A9" s="46" t="s">
        <v>12</v>
      </c>
      <c r="B9" s="46"/>
      <c r="C9" s="37" t="s">
        <v>66</v>
      </c>
      <c r="D9" s="40" t="s">
        <v>67</v>
      </c>
    </row>
    <row r="10" spans="1:4" ht="25.5">
      <c r="A10" s="1" t="s">
        <v>15</v>
      </c>
      <c r="B10" s="2" t="s">
        <v>62</v>
      </c>
      <c r="C10" s="41">
        <v>89782.29</v>
      </c>
      <c r="D10" s="41">
        <v>61928.32</v>
      </c>
    </row>
    <row r="11" spans="1:4" ht="12.75">
      <c r="A11" s="1" t="s">
        <v>16</v>
      </c>
      <c r="B11" s="8" t="s">
        <v>17</v>
      </c>
      <c r="C11" s="41">
        <v>-18527.23</v>
      </c>
      <c r="D11" s="41">
        <f>D12-D16</f>
        <v>-8463.630000000005</v>
      </c>
    </row>
    <row r="12" spans="1:4" s="3" customFormat="1" ht="12.75">
      <c r="A12" s="1" t="s">
        <v>0</v>
      </c>
      <c r="B12" s="8" t="s">
        <v>18</v>
      </c>
      <c r="C12" s="41">
        <v>7430.55</v>
      </c>
      <c r="D12" s="41">
        <f>SUM(D13:D15)</f>
        <v>4467.2</v>
      </c>
    </row>
    <row r="13" spans="1:6" ht="12.75">
      <c r="A13" s="6" t="s">
        <v>1</v>
      </c>
      <c r="B13" s="9" t="s">
        <v>19</v>
      </c>
      <c r="C13" s="42">
        <v>7430.55</v>
      </c>
      <c r="D13" s="42">
        <f>4599.2-132</f>
        <v>4467.2</v>
      </c>
      <c r="F13" s="18"/>
    </row>
    <row r="14" spans="1:4" ht="12.75">
      <c r="A14" s="6" t="s">
        <v>2</v>
      </c>
      <c r="B14" s="21" t="s">
        <v>63</v>
      </c>
      <c r="C14" s="10">
        <v>0</v>
      </c>
      <c r="D14" s="42">
        <v>0</v>
      </c>
    </row>
    <row r="15" spans="1:4" ht="12.75">
      <c r="A15" s="6" t="s">
        <v>3</v>
      </c>
      <c r="B15" s="9" t="s">
        <v>20</v>
      </c>
      <c r="C15" s="42">
        <v>0</v>
      </c>
      <c r="D15" s="42">
        <v>0</v>
      </c>
    </row>
    <row r="16" spans="1:4" s="3" customFormat="1" ht="12.75">
      <c r="A16" s="1" t="s">
        <v>5</v>
      </c>
      <c r="B16" s="8" t="s">
        <v>21</v>
      </c>
      <c r="C16" s="41">
        <v>25957.78</v>
      </c>
      <c r="D16" s="41">
        <f>SUM(D17:D23)</f>
        <v>12930.830000000004</v>
      </c>
    </row>
    <row r="17" spans="1:6" ht="12.75">
      <c r="A17" s="6" t="s">
        <v>1</v>
      </c>
      <c r="B17" s="11" t="s">
        <v>22</v>
      </c>
      <c r="C17" s="42">
        <v>25374.16</v>
      </c>
      <c r="D17" s="42">
        <v>12530.31</v>
      </c>
      <c r="F17" s="18"/>
    </row>
    <row r="18" spans="1:4" ht="12.75">
      <c r="A18" s="6" t="s">
        <v>2</v>
      </c>
      <c r="B18" s="11" t="s">
        <v>53</v>
      </c>
      <c r="C18" s="10">
        <v>0</v>
      </c>
      <c r="D18" s="42">
        <v>0</v>
      </c>
    </row>
    <row r="19" spans="1:4" ht="25.5">
      <c r="A19" s="6" t="s">
        <v>3</v>
      </c>
      <c r="B19" s="11" t="s">
        <v>23</v>
      </c>
      <c r="C19" s="10">
        <v>0</v>
      </c>
      <c r="D19" s="42">
        <v>0</v>
      </c>
    </row>
    <row r="20" spans="1:4" ht="12.75">
      <c r="A20" s="6" t="s">
        <v>4</v>
      </c>
      <c r="B20" s="11" t="s">
        <v>24</v>
      </c>
      <c r="C20" s="10">
        <v>0</v>
      </c>
      <c r="D20" s="42">
        <v>0</v>
      </c>
    </row>
    <row r="21" spans="1:6" ht="25.5">
      <c r="A21" s="6" t="s">
        <v>25</v>
      </c>
      <c r="B21" s="11" t="s">
        <v>29</v>
      </c>
      <c r="C21" s="42">
        <v>583.18</v>
      </c>
      <c r="D21" s="42">
        <v>400.25</v>
      </c>
      <c r="F21" s="18"/>
    </row>
    <row r="22" spans="1:4" ht="12.75">
      <c r="A22" s="6" t="s">
        <v>26</v>
      </c>
      <c r="B22" s="20" t="s">
        <v>37</v>
      </c>
      <c r="C22" s="10">
        <v>0</v>
      </c>
      <c r="D22" s="42">
        <v>0</v>
      </c>
    </row>
    <row r="23" spans="1:12" ht="12.75">
      <c r="A23" s="6" t="s">
        <v>27</v>
      </c>
      <c r="B23" s="11" t="s">
        <v>30</v>
      </c>
      <c r="C23" s="42">
        <v>0.44</v>
      </c>
      <c r="D23" s="42">
        <v>0.27000000000407454</v>
      </c>
      <c r="F23" s="18"/>
      <c r="L23" s="30"/>
    </row>
    <row r="24" spans="1:4" s="3" customFormat="1" ht="12.75">
      <c r="A24" s="1" t="s">
        <v>32</v>
      </c>
      <c r="B24" s="2" t="s">
        <v>64</v>
      </c>
      <c r="C24" s="41">
        <v>1409.88</v>
      </c>
      <c r="D24" s="41">
        <v>-1774.02</v>
      </c>
    </row>
    <row r="25" spans="1:6" s="3" customFormat="1" ht="12.75">
      <c r="A25" s="1" t="s">
        <v>87</v>
      </c>
      <c r="B25" s="8" t="s">
        <v>36</v>
      </c>
      <c r="C25" s="41">
        <v>72664.94</v>
      </c>
      <c r="D25" s="41">
        <f>D10+D11+D24</f>
        <v>51690.67</v>
      </c>
      <c r="F25" s="16"/>
    </row>
    <row r="26" ht="12.75">
      <c r="D26" s="43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.375" style="7" customWidth="1"/>
    <col min="2" max="2" width="65.75390625" style="7" customWidth="1"/>
    <col min="3" max="3" width="18.1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="3" customFormat="1" ht="12.75">
      <c r="A7" s="3" t="s">
        <v>84</v>
      </c>
    </row>
    <row r="9" spans="1:4" ht="51">
      <c r="A9" s="46" t="s">
        <v>38</v>
      </c>
      <c r="B9" s="46"/>
      <c r="C9" s="25" t="s">
        <v>66</v>
      </c>
      <c r="D9" s="25" t="s">
        <v>67</v>
      </c>
    </row>
    <row r="10" spans="1:4" s="3" customFormat="1" ht="12.75">
      <c r="A10" s="1" t="s">
        <v>1</v>
      </c>
      <c r="B10" s="47" t="s">
        <v>70</v>
      </c>
      <c r="C10" s="48"/>
      <c r="D10" s="49"/>
    </row>
    <row r="11" spans="1:4" ht="12.75">
      <c r="A11" s="19" t="s">
        <v>1</v>
      </c>
      <c r="B11" s="20" t="s">
        <v>68</v>
      </c>
      <c r="C11" s="44">
        <v>3041.4054</v>
      </c>
      <c r="D11" s="44">
        <v>2227.6374</v>
      </c>
    </row>
    <row r="12" spans="1:4" ht="12.75">
      <c r="A12" s="19" t="s">
        <v>2</v>
      </c>
      <c r="B12" s="20" t="s">
        <v>69</v>
      </c>
      <c r="C12" s="44">
        <v>2445.8075</v>
      </c>
      <c r="D12" s="44">
        <v>1913.7606</v>
      </c>
    </row>
    <row r="13" spans="1:4" s="3" customFormat="1" ht="12.75">
      <c r="A13" s="1" t="s">
        <v>2</v>
      </c>
      <c r="B13" s="47" t="s">
        <v>71</v>
      </c>
      <c r="C13" s="48"/>
      <c r="D13" s="49"/>
    </row>
    <row r="14" spans="1:4" ht="12.75">
      <c r="A14" s="19" t="s">
        <v>1</v>
      </c>
      <c r="B14" s="20" t="s">
        <v>68</v>
      </c>
      <c r="C14" s="14">
        <v>29.52</v>
      </c>
      <c r="D14" s="14">
        <v>27.8</v>
      </c>
    </row>
    <row r="15" spans="1:4" ht="25.5">
      <c r="A15" s="19" t="s">
        <v>2</v>
      </c>
      <c r="B15" s="20" t="s">
        <v>39</v>
      </c>
      <c r="C15" s="14">
        <v>29.35</v>
      </c>
      <c r="D15" s="14">
        <v>26.07</v>
      </c>
    </row>
    <row r="16" spans="1:4" ht="25.5">
      <c r="A16" s="19" t="s">
        <v>3</v>
      </c>
      <c r="B16" s="11" t="s">
        <v>40</v>
      </c>
      <c r="C16" s="14">
        <v>31.35</v>
      </c>
      <c r="D16" s="14">
        <v>28.21</v>
      </c>
    </row>
    <row r="17" spans="1:4" ht="12.75">
      <c r="A17" s="19" t="s">
        <v>4</v>
      </c>
      <c r="B17" s="20" t="s">
        <v>69</v>
      </c>
      <c r="C17" s="15">
        <v>29.71</v>
      </c>
      <c r="D17" s="15">
        <v>27.01</v>
      </c>
    </row>
    <row r="20" spans="3:4" ht="12.75">
      <c r="C20" s="45"/>
      <c r="D20" s="45"/>
    </row>
    <row r="21" spans="3:4" ht="12.75">
      <c r="C21" s="45"/>
      <c r="D21" s="45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5.375" style="7" customWidth="1"/>
    <col min="2" max="2" width="69.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="3" customFormat="1" ht="12.75">
      <c r="A7" s="3" t="s">
        <v>85</v>
      </c>
    </row>
    <row r="9" spans="1:4" ht="38.25">
      <c r="A9" s="50" t="s">
        <v>8</v>
      </c>
      <c r="B9" s="51"/>
      <c r="C9" s="12" t="s">
        <v>41</v>
      </c>
      <c r="D9" s="17" t="s">
        <v>81</v>
      </c>
    </row>
    <row r="10" spans="1:4" ht="12.75">
      <c r="A10" s="46">
        <v>1</v>
      </c>
      <c r="B10" s="46"/>
      <c r="C10" s="6">
        <v>2</v>
      </c>
      <c r="D10" s="6">
        <v>3</v>
      </c>
    </row>
    <row r="11" spans="1:4" ht="12.75">
      <c r="A11" s="19" t="s">
        <v>0</v>
      </c>
      <c r="B11" s="26" t="s">
        <v>72</v>
      </c>
      <c r="C11" s="31">
        <f>SUM(C12:C23)</f>
        <v>51690.67</v>
      </c>
      <c r="D11" s="13">
        <f>C11/C28</f>
        <v>1</v>
      </c>
    </row>
    <row r="12" spans="1:4" s="3" customFormat="1" ht="40.5" customHeight="1">
      <c r="A12" s="27" t="s">
        <v>1</v>
      </c>
      <c r="B12" s="28" t="s">
        <v>43</v>
      </c>
      <c r="C12" s="29">
        <f>'[1]FK__13'!$D$133</f>
        <v>0</v>
      </c>
      <c r="D12" s="32">
        <f>C12/$C$11</f>
        <v>0</v>
      </c>
    </row>
    <row r="13" spans="1:4" s="3" customFormat="1" ht="28.5" customHeight="1">
      <c r="A13" s="27" t="s">
        <v>2</v>
      </c>
      <c r="B13" s="28" t="s">
        <v>42</v>
      </c>
      <c r="C13" s="29">
        <f>'[1]FK__13'!$D$149</f>
        <v>0</v>
      </c>
      <c r="D13" s="32">
        <f aca="true" t="shared" si="0" ref="D13:D31">C13/$C$11</f>
        <v>0</v>
      </c>
    </row>
    <row r="14" spans="1:4" s="30" customFormat="1" ht="12.75">
      <c r="A14" s="27" t="s">
        <v>3</v>
      </c>
      <c r="B14" s="28" t="s">
        <v>45</v>
      </c>
      <c r="C14" s="29">
        <f>'[1]FK__13'!$D$153</f>
        <v>0</v>
      </c>
      <c r="D14" s="32">
        <f t="shared" si="0"/>
        <v>0</v>
      </c>
    </row>
    <row r="15" spans="1:4" s="3" customFormat="1" ht="12.75">
      <c r="A15" s="27" t="s">
        <v>4</v>
      </c>
      <c r="B15" s="28" t="s">
        <v>46</v>
      </c>
      <c r="C15" s="29">
        <f>'[1]FK__13'!$D$65</f>
        <v>0</v>
      </c>
      <c r="D15" s="32">
        <f t="shared" si="0"/>
        <v>0</v>
      </c>
    </row>
    <row r="16" spans="1:4" s="3" customFormat="1" ht="12.75">
      <c r="A16" s="27" t="s">
        <v>25</v>
      </c>
      <c r="B16" s="28" t="s">
        <v>47</v>
      </c>
      <c r="C16" s="29">
        <f>'[1]FK__13'!$D$65</f>
        <v>0</v>
      </c>
      <c r="D16" s="32">
        <f t="shared" si="0"/>
        <v>0</v>
      </c>
    </row>
    <row r="17" spans="1:4" s="3" customFormat="1" ht="25.5">
      <c r="A17" s="27" t="s">
        <v>26</v>
      </c>
      <c r="B17" s="28" t="s">
        <v>48</v>
      </c>
      <c r="C17" s="10">
        <f>aktywa!D11</f>
        <v>51690.67</v>
      </c>
      <c r="D17" s="32">
        <f t="shared" si="0"/>
        <v>1</v>
      </c>
    </row>
    <row r="18" spans="1:4" s="3" customFormat="1" ht="38.25">
      <c r="A18" s="27" t="s">
        <v>27</v>
      </c>
      <c r="B18" s="28" t="s">
        <v>49</v>
      </c>
      <c r="C18" s="29">
        <f>'[1]FK__13'!$D$93</f>
        <v>0</v>
      </c>
      <c r="D18" s="32">
        <f t="shared" si="0"/>
        <v>0</v>
      </c>
    </row>
    <row r="19" spans="1:4" s="3" customFormat="1" ht="12.75">
      <c r="A19" s="27" t="s">
        <v>28</v>
      </c>
      <c r="B19" s="20" t="s">
        <v>86</v>
      </c>
      <c r="C19" s="29">
        <f>'[1]FK__13'!$D$117</f>
        <v>0</v>
      </c>
      <c r="D19" s="32">
        <f t="shared" si="0"/>
        <v>0</v>
      </c>
    </row>
    <row r="20" spans="1:4" s="3" customFormat="1" ht="12.75">
      <c r="A20" s="27" t="s">
        <v>31</v>
      </c>
      <c r="B20" s="28" t="s">
        <v>50</v>
      </c>
      <c r="C20" s="29">
        <f>'[1]FK__13'!$D$173</f>
        <v>0</v>
      </c>
      <c r="D20" s="32">
        <f t="shared" si="0"/>
        <v>0</v>
      </c>
    </row>
    <row r="21" spans="1:4" s="3" customFormat="1" ht="12.75">
      <c r="A21" s="27" t="s">
        <v>33</v>
      </c>
      <c r="B21" s="28" t="s">
        <v>51</v>
      </c>
      <c r="C21" s="29">
        <f>'[1]FK__13'!$D$9</f>
        <v>0</v>
      </c>
      <c r="D21" s="32">
        <f t="shared" si="0"/>
        <v>0</v>
      </c>
    </row>
    <row r="22" spans="1:4" s="3" customFormat="1" ht="12.75">
      <c r="A22" s="27" t="s">
        <v>34</v>
      </c>
      <c r="B22" s="28" t="s">
        <v>52</v>
      </c>
      <c r="C22" s="29">
        <f>'[1]FK__13'!$D$189</f>
        <v>0</v>
      </c>
      <c r="D22" s="32">
        <f t="shared" si="0"/>
        <v>0</v>
      </c>
    </row>
    <row r="23" spans="1:4" s="3" customFormat="1" ht="12.75">
      <c r="A23" s="27" t="s">
        <v>35</v>
      </c>
      <c r="B23" s="28" t="s">
        <v>73</v>
      </c>
      <c r="C23" s="29">
        <f>'[1]FK__13'!$D$193</f>
        <v>0</v>
      </c>
      <c r="D23" s="32">
        <f t="shared" si="0"/>
        <v>0</v>
      </c>
    </row>
    <row r="24" spans="1:4" s="3" customFormat="1" ht="29.25" customHeight="1">
      <c r="A24" s="1" t="s">
        <v>5</v>
      </c>
      <c r="B24" s="2" t="s">
        <v>56</v>
      </c>
      <c r="C24" s="4">
        <v>0</v>
      </c>
      <c r="D24" s="13">
        <f>C24/$C$11</f>
        <v>0</v>
      </c>
    </row>
    <row r="25" spans="1:4" s="3" customFormat="1" ht="12.75">
      <c r="A25" s="1" t="s">
        <v>6</v>
      </c>
      <c r="B25" s="2" t="s">
        <v>9</v>
      </c>
      <c r="C25" s="4">
        <f>'[1]FK__13'!$D$213</f>
        <v>0</v>
      </c>
      <c r="D25" s="13">
        <f t="shared" si="0"/>
        <v>0</v>
      </c>
    </row>
    <row r="26" spans="1:4" s="3" customFormat="1" ht="12.75">
      <c r="A26" s="1" t="s">
        <v>74</v>
      </c>
      <c r="B26" s="2" t="s">
        <v>57</v>
      </c>
      <c r="C26" s="4">
        <f>'[1]FK__13'!$D$201</f>
        <v>0</v>
      </c>
      <c r="D26" s="13">
        <f t="shared" si="0"/>
        <v>0</v>
      </c>
    </row>
    <row r="27" spans="1:4" s="3" customFormat="1" ht="12.75">
      <c r="A27" s="1" t="s">
        <v>75</v>
      </c>
      <c r="B27" s="2" t="s">
        <v>10</v>
      </c>
      <c r="C27" s="4">
        <f>'[1]FK__13'!$D$225</f>
        <v>0</v>
      </c>
      <c r="D27" s="13">
        <f t="shared" si="0"/>
        <v>0</v>
      </c>
    </row>
    <row r="28" spans="1:4" s="3" customFormat="1" ht="12.75">
      <c r="A28" s="1" t="s">
        <v>76</v>
      </c>
      <c r="B28" s="2" t="s">
        <v>77</v>
      </c>
      <c r="C28" s="4">
        <f>C11</f>
        <v>51690.67</v>
      </c>
      <c r="D28" s="13">
        <f t="shared" si="0"/>
        <v>1</v>
      </c>
    </row>
    <row r="29" spans="1:4" ht="12.75">
      <c r="A29" s="19" t="s">
        <v>1</v>
      </c>
      <c r="B29" s="20" t="s">
        <v>78</v>
      </c>
      <c r="C29" s="10">
        <f>C11</f>
        <v>51690.67</v>
      </c>
      <c r="D29" s="13">
        <f t="shared" si="0"/>
        <v>1</v>
      </c>
    </row>
    <row r="30" spans="1:4" ht="12.75" customHeight="1">
      <c r="A30" s="19" t="s">
        <v>2</v>
      </c>
      <c r="B30" s="20" t="s">
        <v>79</v>
      </c>
      <c r="C30" s="10">
        <v>0</v>
      </c>
      <c r="D30" s="13">
        <f t="shared" si="0"/>
        <v>0</v>
      </c>
    </row>
    <row r="31" spans="1:4" ht="12.75">
      <c r="A31" s="19" t="s">
        <v>3</v>
      </c>
      <c r="B31" s="20" t="s">
        <v>80</v>
      </c>
      <c r="C31" s="10">
        <v>0</v>
      </c>
      <c r="D31" s="13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2009-07-31T10:42:59Z</cp:lastPrinted>
  <dcterms:created xsi:type="dcterms:W3CDTF">2004-07-12T07:41:28Z</dcterms:created>
  <dcterms:modified xsi:type="dcterms:W3CDTF">2016-07-15T10:39:34Z</dcterms:modified>
  <cp:category/>
  <cp:version/>
  <cp:contentType/>
  <cp:contentStatus/>
</cp:coreProperties>
</file>